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01"/>
  <workbookPr/>
  <mc:AlternateContent xmlns:mc="http://schemas.openxmlformats.org/markup-compatibility/2006">
    <mc:Choice Requires="x15">
      <x15ac:absPath xmlns:x15ac="http://schemas.microsoft.com/office/spreadsheetml/2010/11/ac" url="D:\Products\Appliances\9000\ROI Calculator\190805-Copyright\"/>
    </mc:Choice>
  </mc:AlternateContent>
  <xr:revisionPtr revIDLastSave="0" documentId="13_ncr:1_{7D7AECCA-FCB7-47D3-B02A-96DB95EE41BE}" xr6:coauthVersionLast="43" xr6:coauthVersionMax="43" xr10:uidLastSave="{00000000-0000-0000-0000-000000000000}"/>
  <bookViews>
    <workbookView xWindow="-110" yWindow="-110" windowWidth="19420" windowHeight="10560" xr2:uid="{00000000-000D-0000-FFFF-FFFF00000000}"/>
  </bookViews>
  <sheets>
    <sheet name="ApplianceModel" sheetId="8" r:id="rId1"/>
    <sheet name="Lists and Variables" sheetId="7" r:id="rId2"/>
  </sheets>
  <definedNames>
    <definedName name="AnnualRevenue">ApplianceModel!#REF!</definedName>
    <definedName name="ArcserveAppliance_AnnualCosts">#REF!</definedName>
    <definedName name="ArcserveAppliance_InitialCosts">#REF!</definedName>
    <definedName name="BusinessGrowth">ApplianceModel!#REF!</definedName>
    <definedName name="CapitalCost">'Lists and Variables'!#REF!</definedName>
    <definedName name="CompareModel">#REF!</definedName>
    <definedName name="CompareQTY">#REF!</definedName>
    <definedName name="Copyright">#REF!</definedName>
    <definedName name="DailyDataChange">ApplianceModel!$C$6</definedName>
    <definedName name="DailyRP">'Lists and Variables'!$B$17</definedName>
    <definedName name="DataGrowth">ApplianceModel!$C$5</definedName>
    <definedName name="DedupRatio">ApplianceModel!$D$7</definedName>
    <definedName name="DedupRatioInput">ApplianceModel!$C$7</definedName>
    <definedName name="ExitingDataChangeRatio">'Lists and Variables'!#REF!</definedName>
    <definedName name="HourlyDowntimeLoss">ApplianceModel!#REF!</definedName>
    <definedName name="ITOutageDuration_Arcserve">'Lists and Variables'!#REF!</definedName>
    <definedName name="ITOutageDuration_NoDR">'Lists and Variables'!#REF!</definedName>
    <definedName name="ITOutageDuration_TraditionalDR">'Lists and Variables'!#REF!</definedName>
    <definedName name="ITOutagesPerYear">'Lists and Variables'!#REF!</definedName>
    <definedName name="MonthlyDataChange">'Lists and Variables'!$B$20</definedName>
    <definedName name="OnSiteRetention">ApplianceModel!$C$8</definedName>
    <definedName name="OSSize">'Lists and Variables'!$B$16</definedName>
    <definedName name="_xlnm.Print_Area" localSheetId="0">ApplianceModel!$A$1:$L$27</definedName>
    <definedName name="ROIModel">#REF!</definedName>
    <definedName name="ROIQTY">#REF!</definedName>
    <definedName name="SalaryEmployee">#REF!</definedName>
    <definedName name="SalaryIT">ApplianceModel!#REF!</definedName>
    <definedName name="StorageCostPerGB">#REF!</definedName>
    <definedName name="T1Data">ApplianceModel!$C$10</definedName>
    <definedName name="T1DataChange">#REF!</definedName>
    <definedName name="T1DataGrowth">#REF!</definedName>
    <definedName name="T1Impact">'Lists and Variables'!#REF!</definedName>
    <definedName name="T1Outages">ApplianceModel!#REF!</definedName>
    <definedName name="T1RPO">ApplianceModel!#REF!</definedName>
    <definedName name="T1RTA">ApplianceModel!#REF!</definedName>
    <definedName name="T1RTO">ApplianceModel!#REF!</definedName>
    <definedName name="T1Servers">ApplianceModel!$C$9</definedName>
    <definedName name="T2Data">ApplianceModel!#REF!</definedName>
    <definedName name="T2DataChange">#REF!</definedName>
    <definedName name="T2DataGrowth">#REF!</definedName>
    <definedName name="T2Impact">'Lists and Variables'!#REF!</definedName>
    <definedName name="T2Outages">ApplianceModel!#REF!</definedName>
    <definedName name="T2RPO">ApplianceModel!#REF!</definedName>
    <definedName name="T2RTA">ApplianceModel!#REF!</definedName>
    <definedName name="T2RTO">ApplianceModel!#REF!</definedName>
    <definedName name="T2Servers">ApplianceModel!#REF!</definedName>
    <definedName name="T3Data">ApplianceModel!#REF!</definedName>
    <definedName name="T3DataChange">#REF!</definedName>
    <definedName name="T3DataGrowth">#REF!</definedName>
    <definedName name="T3Impact">'Lists and Variables'!#REF!</definedName>
    <definedName name="T3Outages">ApplianceModel!#REF!</definedName>
    <definedName name="T3RPO">ApplianceModel!#REF!</definedName>
    <definedName name="T3RTA">ApplianceModel!#REF!</definedName>
    <definedName name="T3RTO">ApplianceModel!#REF!</definedName>
    <definedName name="T3Servers">ApplianceModel!#REF!</definedName>
    <definedName name="WeeklyDataChange">'Lists and Variables'!$B$19</definedName>
    <definedName name="WeeklyRP">'Lists and Variables'!$B$18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6" i="8" l="1"/>
  <c r="E16" i="8" s="1"/>
  <c r="F16" i="8" s="1"/>
  <c r="G16" i="8" s="1"/>
  <c r="H16" i="8" s="1"/>
  <c r="D7" i="8"/>
  <c r="D18" i="8" l="1"/>
  <c r="E18" i="8" s="1"/>
  <c r="F18" i="8" s="1"/>
  <c r="G18" i="8" s="1"/>
  <c r="H18" i="8" s="1"/>
  <c r="D17" i="8"/>
  <c r="E17" i="8" s="1"/>
  <c r="F17" i="8" s="1"/>
  <c r="G17" i="8" s="1"/>
  <c r="H17" i="8" s="1"/>
  <c r="B19" i="7" l="1"/>
  <c r="B20" i="7" s="1"/>
  <c r="C13" i="8" l="1"/>
  <c r="C14" i="8" s="1"/>
  <c r="C15" i="8" s="1"/>
  <c r="D13" i="8" l="1"/>
  <c r="D14" i="8" s="1"/>
  <c r="D15" i="8" s="1"/>
  <c r="E13" i="8" l="1"/>
  <c r="E14" i="8" s="1"/>
  <c r="E15" i="8" s="1"/>
  <c r="C19" i="8"/>
  <c r="F13" i="8" l="1"/>
  <c r="F14" i="8" s="1"/>
  <c r="F15" i="8" s="1"/>
  <c r="D19" i="8"/>
  <c r="C23" i="8" l="1"/>
  <c r="C24" i="8" s="1"/>
  <c r="G13" i="8"/>
  <c r="G14" i="8" s="1"/>
  <c r="G15" i="8" s="1"/>
  <c r="E19" i="8"/>
  <c r="D23" i="8" l="1"/>
  <c r="D24" i="8" s="1"/>
  <c r="F19" i="8"/>
  <c r="H13" i="8"/>
  <c r="H14" i="8" s="1"/>
  <c r="H15" i="8" s="1"/>
  <c r="E23" i="8" l="1"/>
  <c r="E24" i="8" s="1"/>
  <c r="G19" i="8"/>
  <c r="H19" i="8" l="1"/>
  <c r="F23" i="8"/>
  <c r="F24" i="8" s="1"/>
  <c r="G23" i="8" l="1"/>
  <c r="G24" i="8" s="1"/>
  <c r="H23" i="8" l="1"/>
  <c r="H24" i="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Roguine, Sam</author>
  </authors>
  <commentList>
    <comment ref="B1" authorId="0" shapeId="0" xr:uid="{7989242A-6186-4BF7-8919-61E7076CE3EB}">
      <text>
        <r>
          <rPr>
            <sz val="9"/>
            <color indexed="81"/>
            <rFont val="Tahoma"/>
            <family val="2"/>
          </rPr>
          <t>This tool allows you to quickly estimate the model of the Arcserve Appliance, based on protected data volume.
Arcserve and Arcserve Partner Experts are happy to help you with this estimation - and can help estimate additional business justification - including Return-on-Investment (ROI).
Feel free to contact your Arcserve Reseller or Arcserve Representative for more details.</t>
        </r>
      </text>
    </comment>
    <comment ref="C5" authorId="0" shapeId="0" xr:uid="{9FCE4170-7B8E-40D0-AE4E-2F12B28D70C8}">
      <text>
        <r>
          <rPr>
            <sz val="9"/>
            <color indexed="81"/>
            <rFont val="Tahoma"/>
            <family val="2"/>
          </rPr>
          <t>Based on "</t>
        </r>
        <r>
          <rPr>
            <b/>
            <sz val="9"/>
            <color indexed="81"/>
            <rFont val="Tahoma"/>
            <family val="2"/>
          </rPr>
          <t xml:space="preserve">IDC Data Age 2025" </t>
        </r>
        <r>
          <rPr>
            <sz val="9"/>
            <color indexed="81"/>
            <rFont val="Tahoma"/>
            <family val="2"/>
          </rPr>
          <t xml:space="preserve">report by IDC
https://www.seagate.com/our-story/data-age-2025/
</t>
        </r>
      </text>
    </comment>
    <comment ref="C6" authorId="0" shapeId="0" xr:uid="{A1C03A89-770A-4A20-A06F-17CD41181D22}">
      <text>
        <r>
          <rPr>
            <sz val="9"/>
            <color indexed="81"/>
            <rFont val="Tahoma"/>
            <family val="2"/>
          </rPr>
          <t>Source:
https://searchstorage.techtarget.com/answer/Daily-data-volatility-rates</t>
        </r>
      </text>
    </comment>
    <comment ref="C7" authorId="0" shapeId="0" xr:uid="{9A93C3A4-2DB8-44F9-AA5F-F7E71E7637D6}">
      <text>
        <r>
          <rPr>
            <sz val="9"/>
            <color indexed="81"/>
            <rFont val="Tahoma"/>
            <family val="2"/>
          </rPr>
          <t xml:space="preserve">Input either percentage (0%-99%) or a ratio basis (e.g. 3 for ratio of 3:1 or 10 for ratio of 10:1). You will need to change the cell value type to "General" in the Home tab to input integer "3" instead of 3%.
Arcserve uses conservative 66% (3:1 ratio) for calculating effective capacity of the appliance. 86% (7:1) to 90% (10:1) are often reported by the Arcserve customers.
</t>
        </r>
      </text>
    </comment>
    <comment ref="D7" authorId="0" shapeId="0" xr:uid="{C1CD3A1A-F49F-415D-AD2F-3C85227E0C00}">
      <text>
        <r>
          <rPr>
            <sz val="9"/>
            <color indexed="81"/>
            <rFont val="Tahoma"/>
            <family val="2"/>
          </rPr>
          <t>Data reduction ratio, calculated based on the input</t>
        </r>
      </text>
    </comment>
    <comment ref="C8" authorId="0" shapeId="0" xr:uid="{DACAC5B7-7498-4143-9315-79F2348DDA39}">
      <text>
        <r>
          <rPr>
            <sz val="9"/>
            <color indexed="81"/>
            <rFont val="Tahoma"/>
            <family val="2"/>
          </rPr>
          <t xml:space="preserve">Many Arcserve customers use Grandfather-Father-Son strategy, keeping a certain number of Monthly backups (this field), five Weekly backups and seven Daily backups.
Number of Weekly and Daily backups for this tool can be adjusted in the "Lists and Variables" tab.
</t>
        </r>
      </text>
    </comment>
    <comment ref="C9" authorId="0" shapeId="0" xr:uid="{1F9D9595-6C25-449A-AD8C-22AD6F10E03B}">
      <text>
        <r>
          <rPr>
            <sz val="9"/>
            <color indexed="81"/>
            <rFont val="Tahoma"/>
            <family val="2"/>
          </rPr>
          <t>Input number of protected systems (physical servers or virtual machines)</t>
        </r>
      </text>
    </comment>
    <comment ref="C10" authorId="0" shapeId="0" xr:uid="{269F060F-6112-40B8-A470-4D2C1DCE6679}">
      <text>
        <r>
          <rPr>
            <sz val="9"/>
            <color indexed="81"/>
            <rFont val="Tahoma"/>
            <family val="2"/>
          </rPr>
          <t xml:space="preserve">Enter </t>
        </r>
        <r>
          <rPr>
            <b/>
            <sz val="9"/>
            <color indexed="81"/>
            <rFont val="Tahoma"/>
            <family val="2"/>
          </rPr>
          <t xml:space="preserve">total </t>
        </r>
        <r>
          <rPr>
            <sz val="9"/>
            <color indexed="81"/>
            <rFont val="Tahoma"/>
            <family val="2"/>
          </rPr>
          <t xml:space="preserve">amount of data on protected systems.
Do not add free space, and do not substract operating system space.
Simply input the number, the " TB" will be added automatically. It's suggested to round to the whole number of Terabytes - the tool will use decimals in calculations, but will not show decimals in any results.
</t>
        </r>
      </text>
    </comment>
    <comment ref="B13" authorId="0" shapeId="0" xr:uid="{C16BDD3A-DCFC-47FD-A353-A5DEA7CAC522}">
      <text>
        <r>
          <rPr>
            <sz val="9"/>
            <color indexed="81"/>
            <rFont val="Tahoma"/>
            <family val="2"/>
          </rPr>
          <t>Source Data Projections are based on the data sizes and the data growth (default of 42%) selected above</t>
        </r>
      </text>
    </comment>
    <comment ref="B14" authorId="0" shapeId="0" xr:uid="{FF438A18-DE3E-439F-92FF-C08DC1FD5FD4}">
      <text>
        <r>
          <rPr>
            <sz val="9"/>
            <color indexed="81"/>
            <rFont val="Tahoma"/>
            <family val="2"/>
          </rPr>
          <t>Effective Capacity is total amount of backups created, based on the:
- Source Data (the table above)
- Number of daily, weekly and monthly recovery points. Daily (7) and weekly (4) recovery points can be adjusted in "Lists and Variables", and monthly (12) is set on "Cover Page"
- Daily, Weekly and Monthly data changes. Daily change (1%) is set on "Cover Page", Weekly change by default equals 3.5x Daily Change - presuming that 50% of data will be overwritten each day. Monthly change by default equals 2x Weekly Change, presuming that 50% of data will be overwritten each week. These defaults can be adjusted on the "Lists and Variables"
- The fact that OS (default of 100GB, or 0.1TB) will be nearly identical on each system, and will be deduplicated across
Intraday backups are not calculated, and are presumed to be removed daily</t>
        </r>
      </text>
    </comment>
    <comment ref="B15" authorId="0" shapeId="0" xr:uid="{874BE611-418B-470B-808B-D8F141A7B031}">
      <text>
        <r>
          <rPr>
            <sz val="9"/>
            <color indexed="81"/>
            <rFont val="Tahoma"/>
            <family val="2"/>
          </rPr>
          <t>Usable Capacity on the appliance HDDs is the space required to store all backups after deduplication. 
Backups are calculated based on total effective capacity divided by dedup ratio from "Cover Page".
Indices for fast search of files/data are 10% of the effective capacity.
Hash Databases are not calculated, as they are stored on the dedicated SSDs</t>
        </r>
      </text>
    </comment>
    <comment ref="B16" authorId="0" shapeId="0" xr:uid="{75272732-0944-4E49-A352-874092484D9F}">
      <text>
        <r>
          <rPr>
            <sz val="9"/>
            <color indexed="81"/>
            <rFont val="Tahoma"/>
            <family val="2"/>
          </rPr>
          <t>If you are planning to add High Availability capability with Arcserve RHA, please input the total data capacity on those systems here.
Arcserve RHA will create Hyper-V VM in native format on the appliance filesystem, without compression or deduplication.</t>
        </r>
      </text>
    </comment>
    <comment ref="B17" authorId="0" shapeId="0" xr:uid="{CE1FC557-0B2D-4123-B98A-B28D7470E704}">
      <text>
        <r>
          <rPr>
            <sz val="9"/>
            <color indexed="81"/>
            <rFont val="Tahoma"/>
            <family val="2"/>
          </rPr>
          <t>If you are planning to proactively protect some systems with Virtual Standby, please input the total size of the data on those systems here.
Virtual Standby maintains a virtual copy of the protected system in the native, Hyper-V format on the appliance filesystem, without compression or deduplication.
Note, you can always spin up VMs reactively with Instant VM, that does not require space on the HDD, but may require more resources to operate.</t>
        </r>
      </text>
    </comment>
    <comment ref="B18" authorId="0" shapeId="0" xr:uid="{7F862EF7-EBBC-4F45-AC21-518CC1250379}">
      <text>
        <r>
          <rPr>
            <sz val="9"/>
            <color indexed="81"/>
            <rFont val="Tahoma"/>
            <family val="2"/>
          </rPr>
          <t>If you have multiple sites and plan to replicate appliance from Site A to Site B and vice versa, you will need space to store backups from another site on this appliance. 
Input the amount of the Backups and Indices, calculated with the same tool for the other site.</t>
        </r>
      </text>
    </comment>
    <comment ref="B21" authorId="0" shapeId="0" xr:uid="{F4A44DC1-FAFC-4213-A724-3D9515C36FDE}">
      <text>
        <r>
          <rPr>
            <sz val="9"/>
            <color indexed="81"/>
            <rFont val="Tahoma"/>
            <family val="2"/>
          </rPr>
          <t>Suggested Appliance model is the minimum model based on the required Usable Capacity.
It is suggested to consider at least 2-3 years (best 5 years), as the data growth will be taken into account.
If the amount of data exceeds the maximum model, the tool will advise the number of appliances as well.</t>
        </r>
      </text>
    </comment>
    <comment ref="B23" authorId="0" shapeId="0" xr:uid="{6F322351-1BEA-40A3-8E90-6D126F8FA3FF}">
      <text>
        <r>
          <rPr>
            <sz val="9"/>
            <color indexed="81"/>
            <rFont val="Tahoma"/>
            <family val="2"/>
          </rPr>
          <t>If the amount of data exceeds the maximum capacity of the largest model, the tool will suggest multiple appliances</t>
        </r>
      </text>
    </comment>
    <comment ref="B24" authorId="0" shapeId="0" xr:uid="{CA7931F8-E869-4738-92B9-EEEBEB6E031F}">
      <text>
        <r>
          <rPr>
            <sz val="9"/>
            <color indexed="81"/>
            <rFont val="Tahoma"/>
            <family val="2"/>
          </rPr>
          <t xml:space="preserve">Based on the capacity required, this is the minimum Arcserve Appliance model, taking the data growth into accounts.
The tool adds 10% to the total required capacity to avoid underestimating the model.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Roguine, Sam</author>
  </authors>
  <commentList>
    <comment ref="A1" authorId="0" shapeId="0" xr:uid="{41F3105D-2BB1-433D-931D-926FD0068FBC}">
      <text>
        <r>
          <rPr>
            <sz val="9"/>
            <color indexed="81"/>
            <rFont val="Tahoma"/>
            <family val="2"/>
          </rPr>
          <t>Lists of Arcserve Appliances and associated Standard List Price.
Used in the "ApplianceModel" and "CompareDIY".</t>
        </r>
      </text>
    </comment>
    <comment ref="A16" authorId="0" shapeId="0" xr:uid="{2D61506C-F06C-4882-B5FF-93E918222D56}">
      <text>
        <r>
          <rPr>
            <sz val="9"/>
            <color indexed="81"/>
            <rFont val="Tahoma"/>
            <family val="2"/>
          </rPr>
          <t xml:space="preserve">Many businesses use the same OS for each of their workloads, and the OS will be deduplicated into single copy.
"ApplianceModel" calculation will deduct the OS from the data calculations, assuming that, effectively, only one copy of OS will be stored in the appliance.
Default 0.1 TB or 100GB represents Windows Server 2016 and a set of standard applications, like Infrastructure Management agents, Antivirus, etc.
Input just the digits - the " TB" will be added automatically.
</t>
        </r>
      </text>
    </comment>
    <comment ref="A17" authorId="0" shapeId="0" xr:uid="{04113F35-6ED1-46A6-9371-FC06410E7E5A}">
      <text>
        <r>
          <rPr>
            <sz val="9"/>
            <color indexed="81"/>
            <rFont val="Tahoma"/>
            <family val="2"/>
          </rPr>
          <t>Arcserve Appliances support multi-tier retention policies named GFS or "Grandfather-father-son".
In this policy, the administrator would set a number of daily, weekly and monthly recovery points to keep.
Businesses usually define the number of months, and it can be adjusted in "Cover Page".
This setting define a number of daily recovery points kept in the appliance.
Default 7 means that the week worth of daily backups will be stored in the appliance.
After a week, only a weekly backup will remain, and daily backups will be deleted to save space.</t>
        </r>
      </text>
    </comment>
    <comment ref="A18" authorId="0" shapeId="0" xr:uid="{E22947A3-F38D-4470-9E75-E0773482F552}">
      <text>
        <r>
          <rPr>
            <sz val="9"/>
            <color indexed="81"/>
            <rFont val="Tahoma"/>
            <family val="2"/>
          </rPr>
          <t>Arcserve Appliances support multi-tier retention policies named GFS or "Grandfather-father-son".
In this policy, the administrator would set a number of daily, weekly and monthly recovery points to keep.
Businesses usually define the number of months, and it can be adjusted in "Cover Page".
This setting defines a number of weekly recovery points kept in the appliance.
Default 4 means that the month worth of weekly backups will be stored in the appliance.
After a month, only monthly backups will remain, and last month's weekly backups will be deleted to save space.</t>
        </r>
      </text>
    </comment>
    <comment ref="A19" authorId="0" shapeId="0" xr:uid="{C0099CD6-378B-43A4-B938-3CE4559B277E}">
      <text>
        <r>
          <rPr>
            <sz val="9"/>
            <color indexed="81"/>
            <rFont val="Tahoma"/>
            <family val="2"/>
          </rPr>
          <t xml:space="preserve">Weekly backup stores all data that changed since last week's backup.
If the same data changed over and over, only the latest change is saved.
Even if the default daily change is 2%, the weekly change will be less than cumulative maximum of 14%.
By default, the change here is calculated as 3.5x the daily change, assuming that half of the data was overwritten.
Feel free to either provide exact percentage value, or adjust the formula
</t>
        </r>
      </text>
    </comment>
    <comment ref="A20" authorId="0" shapeId="0" xr:uid="{5C275B3C-A5B8-428B-8FFD-DC86BA95FFA3}">
      <text>
        <r>
          <rPr>
            <sz val="9"/>
            <color indexed="81"/>
            <rFont val="Tahoma"/>
            <family val="2"/>
          </rPr>
          <t>Monthly backup stores all data that changed since last month's backup.
If the same data/file changed over and over, only the latest change is saved.
Even if the default weekly change is 7%, the monthly change will be less than cumulative maximum of 31%.
By default, the montly change is calculated as 2x the daily change, assuming that about 50% of the data was overwritten.
Feel free to either provide exact percentage value, or adjust the formula.</t>
        </r>
      </text>
    </comment>
  </commentList>
</comments>
</file>

<file path=xl/sharedStrings.xml><?xml version="1.0" encoding="utf-8"?>
<sst xmlns="http://schemas.openxmlformats.org/spreadsheetml/2006/main" count="61" uniqueCount="56">
  <si>
    <t>Recommended Appliance Model</t>
  </si>
  <si>
    <t>Current</t>
  </si>
  <si>
    <t>In 1 Year</t>
  </si>
  <si>
    <t>In 2 Years</t>
  </si>
  <si>
    <t>In 3 Years</t>
  </si>
  <si>
    <t>In 4 Years</t>
  </si>
  <si>
    <t>In 5 Years</t>
  </si>
  <si>
    <t>Number of servers/VMs</t>
  </si>
  <si>
    <t>On-site retention policy (months)</t>
  </si>
  <si>
    <t>Keeping data on-site</t>
  </si>
  <si>
    <t>Suggested Arcserve Appliance Model</t>
  </si>
  <si>
    <t>Model</t>
  </si>
  <si>
    <t>Arcserve Appliance Models</t>
  </si>
  <si>
    <t>Quantity</t>
  </si>
  <si>
    <t>Usable Capacity</t>
  </si>
  <si>
    <t>9072DR</t>
  </si>
  <si>
    <t>9096DR</t>
  </si>
  <si>
    <t>9144DR</t>
  </si>
  <si>
    <t>9192DR</t>
  </si>
  <si>
    <t>9240DR</t>
  </si>
  <si>
    <t>9288DR</t>
  </si>
  <si>
    <t>9360DR</t>
  </si>
  <si>
    <t>9504DR</t>
  </si>
  <si>
    <t>9012</t>
  </si>
  <si>
    <t>9024</t>
  </si>
  <si>
    <t>9048</t>
  </si>
  <si>
    <t>Minimum Model</t>
  </si>
  <si>
    <t>Average size of OS (TB)</t>
  </si>
  <si>
    <t>Amount of OS contents that is assumed to be identical across all servers, and deduplicated into one copy</t>
  </si>
  <si>
    <t>Daily Recovery Points</t>
  </si>
  <si>
    <t>Number of daily recovery points in the retention policy</t>
  </si>
  <si>
    <t>Weekly Recovery Points</t>
  </si>
  <si>
    <t>Number of weekly recovery points in the retention policy</t>
  </si>
  <si>
    <t>Total data volume</t>
  </si>
  <si>
    <t>Now</t>
  </si>
  <si>
    <t>Weekly Data Change</t>
  </si>
  <si>
    <t>Monthly Data Change</t>
  </si>
  <si>
    <t>Weekly data change. Assumed to be 3.5 times the Daily Change, assuming 50% of same daily data is overwritten daily</t>
  </si>
  <si>
    <t>Storage capacity reduction with deduplication and compression</t>
  </si>
  <si>
    <t>Annual data growth</t>
  </si>
  <si>
    <t>Daily change rate</t>
  </si>
  <si>
    <t>Annual data growth rate. IDC reports 42%. Arcserve Customers often cite 15%.</t>
  </si>
  <si>
    <t>Annual data change rate. Reports use 2%. Arcserve Customers often cite 1%.</t>
  </si>
  <si>
    <t>Real world reduction varies from 66% (3:1) to 90% (10:1)</t>
  </si>
  <si>
    <t>Source data (TB)</t>
  </si>
  <si>
    <t>Effective capacity required (TB)</t>
  </si>
  <si>
    <t>Usable capacity: backups and indices</t>
  </si>
  <si>
    <t>Usable capacity: total</t>
  </si>
  <si>
    <t>Monthly data change. Assumed to be 2.5 times Weekly Change, assuming 50% of same weekly data is overwritten weekly</t>
  </si>
  <si>
    <t>Total number of protected systems, physical and/or virtual.</t>
  </si>
  <si>
    <t>Total amount of data in protected systems, before compression.</t>
  </si>
  <si>
    <t>Custom additional capacity: Virtual Standby</t>
  </si>
  <si>
    <t>Custom additional capacity: site-to-site backup replication</t>
  </si>
  <si>
    <t>Custom additional capacity: High Availability</t>
  </si>
  <si>
    <t>Rev 190805. Copyright © 2019 Arcserve (USA), LLC. All rights reserved. All trademarks, trade names, service marks and logos referenced herein belong to their respective owners. This tool is for your informational purposes only.  Arcserve assumes no responsibility for the accuracy or completeness of the estimations and information provided. To the extent permitted by applicable law, Arcserve provides this tool “as is” without warranty of any kind, including, without limitation, any implied warranties of merchantability, fitness for a particular purpose, or non-infringement. In no event will Arcserve be liable for any loss or damage, direct or indirect, from the use of this document, including, without limitation, lost profits, business interruption, goodwill or lost data, even if Arcserve is expressly advised in advance of the possibility of such damage.</t>
  </si>
  <si>
    <t>Arcserve Appliance Sizing Tool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</si>
</sst>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quot; TB&quot;"/>
    <numFmt numFmtId="165" formatCode="0.00&quot; TB&quot;"/>
    <numFmt numFmtId="166" formatCode="0&quot;:1&quot;"/>
    <numFmt numFmtId="167" formatCode="0;0;"/>
  </numFmts>
  <fonts count="14" x14ac:knownFonts="1">
    <font>
      <sz val="11"/>
      <color theme="1"/>
      <name val="Arial"/>
      <family val="2"/>
      <scheme val="minor"/>
    </font>
    <font>
      <b/>
      <sz val="14"/>
      <color theme="1"/>
      <name val="Arial"/>
      <family val="2"/>
      <scheme val="minor"/>
    </font>
    <font>
      <b/>
      <sz val="11"/>
      <color theme="3"/>
      <name val="Arial"/>
      <family val="2"/>
      <scheme val="minor"/>
    </font>
    <font>
      <sz val="11"/>
      <color theme="5"/>
      <name val="Arial"/>
      <family val="2"/>
      <scheme val="minor"/>
    </font>
    <font>
      <b/>
      <sz val="14"/>
      <color theme="5"/>
      <name val="Arial"/>
      <family val="2"/>
      <scheme val="minor"/>
    </font>
    <font>
      <b/>
      <sz val="16"/>
      <color theme="5"/>
      <name val="Arial"/>
      <family val="2"/>
      <scheme val="minor"/>
    </font>
    <font>
      <b/>
      <sz val="12"/>
      <color theme="5"/>
      <name val="Arial"/>
      <family val="2"/>
      <scheme val="minor"/>
    </font>
    <font>
      <sz val="11"/>
      <color rgb="FF3F3F76"/>
      <name val="Arial"/>
      <family val="2"/>
      <scheme val="minor"/>
    </font>
    <font>
      <b/>
      <sz val="11"/>
      <color rgb="FF3F3F3F"/>
      <name val="Arial"/>
      <family val="2"/>
      <scheme val="minor"/>
    </font>
    <font>
      <b/>
      <sz val="11"/>
      <color rgb="FFFA7D00"/>
      <name val="Arial"/>
      <family val="2"/>
      <scheme val="minor"/>
    </font>
    <font>
      <b/>
      <sz val="11"/>
      <color theme="5"/>
      <name val="Arial"/>
      <family val="2"/>
      <scheme val="minor"/>
    </font>
    <font>
      <sz val="9"/>
      <color indexed="81"/>
      <name val="Tahoma"/>
      <family val="2"/>
    </font>
    <font>
      <b/>
      <sz val="9"/>
      <color indexed="81"/>
      <name val="Tahoma"/>
      <family val="2"/>
    </font>
    <font>
      <sz val="7"/>
      <color theme="1"/>
      <name val="Arial"/>
      <family val="2"/>
      <scheme val="minor"/>
    </font>
  </fonts>
  <fills count="6">
    <fill>
      <patternFill patternType="none"/>
    </fill>
    <fill>
      <patternFill patternType="gray125"/>
    </fill>
    <fill>
      <patternFill patternType="solid">
        <fgColor theme="6"/>
        <bgColor indexed="64"/>
      </patternFill>
    </fill>
    <fill>
      <patternFill patternType="solid">
        <fgColor rgb="FFFFCC99"/>
      </patternFill>
    </fill>
    <fill>
      <patternFill patternType="solid">
        <fgColor rgb="FFF2F2F2"/>
      </patternFill>
    </fill>
    <fill>
      <patternFill patternType="solid">
        <fgColor rgb="FFFFFF00"/>
        <bgColor indexed="64"/>
      </patternFill>
    </fill>
  </fills>
  <borders count="3">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4">
    <xf numFmtId="0" fontId="0" fillId="0" borderId="0"/>
    <xf numFmtId="0" fontId="7" fillId="3" borderId="1" applyNumberFormat="0" applyAlignment="0" applyProtection="0"/>
    <xf numFmtId="0" fontId="8" fillId="4" borderId="2" applyNumberFormat="0" applyAlignment="0" applyProtection="0"/>
    <xf numFmtId="0" fontId="9" fillId="4" borderId="1" applyNumberFormat="0" applyAlignment="0" applyProtection="0"/>
  </cellStyleXfs>
  <cellXfs count="23">
    <xf numFmtId="0" fontId="0" fillId="0" borderId="0" xfId="0"/>
    <xf numFmtId="0" fontId="1" fillId="0" borderId="0" xfId="0" applyFont="1"/>
    <xf numFmtId="0" fontId="0" fillId="2" borderId="0" xfId="0" applyFill="1"/>
    <xf numFmtId="0" fontId="3" fillId="2" borderId="0" xfId="0" applyFont="1" applyFill="1"/>
    <xf numFmtId="0" fontId="4" fillId="2" borderId="0" xfId="0" applyFont="1" applyFill="1"/>
    <xf numFmtId="0" fontId="6" fillId="2" borderId="0" xfId="0" applyFont="1" applyFill="1"/>
    <xf numFmtId="0" fontId="2" fillId="0" borderId="0" xfId="0" applyFont="1"/>
    <xf numFmtId="1" fontId="9" fillId="4" borderId="1" xfId="3" applyNumberFormat="1"/>
    <xf numFmtId="0" fontId="9" fillId="4" borderId="1" xfId="3"/>
    <xf numFmtId="0" fontId="0" fillId="0" borderId="0" xfId="0" applyAlignment="1">
      <alignment vertical="center"/>
    </xf>
    <xf numFmtId="1" fontId="10" fillId="5" borderId="2" xfId="2" applyNumberFormat="1" applyFont="1" applyFill="1" applyAlignment="1">
      <alignment horizontal="center" vertical="center"/>
    </xf>
    <xf numFmtId="0" fontId="0" fillId="2" borderId="0" xfId="0" applyFill="1" applyAlignment="1">
      <alignment vertical="center"/>
    </xf>
    <xf numFmtId="9" fontId="7" fillId="3" borderId="1" xfId="1" applyNumberFormat="1" applyAlignment="1">
      <alignment vertical="center"/>
    </xf>
    <xf numFmtId="10" fontId="7" fillId="3" borderId="1" xfId="1" applyNumberFormat="1" applyAlignment="1">
      <alignment vertical="center"/>
    </xf>
    <xf numFmtId="166" fontId="8" fillId="4" borderId="2" xfId="2" applyNumberFormat="1" applyAlignment="1">
      <alignment vertical="center"/>
    </xf>
    <xf numFmtId="0" fontId="7" fillId="3" borderId="1" xfId="1" applyAlignment="1">
      <alignment vertical="center"/>
    </xf>
    <xf numFmtId="0" fontId="0" fillId="0" borderId="0" xfId="0" quotePrefix="1" applyAlignment="1">
      <alignment vertical="center"/>
    </xf>
    <xf numFmtId="164" fontId="7" fillId="3" borderId="1" xfId="1" applyNumberFormat="1" applyAlignment="1">
      <alignment vertical="center"/>
    </xf>
    <xf numFmtId="165" fontId="7" fillId="3" borderId="1" xfId="1" applyNumberFormat="1" applyAlignment="1">
      <alignment vertical="center"/>
    </xf>
    <xf numFmtId="167" fontId="7" fillId="3" borderId="1" xfId="1" applyNumberFormat="1"/>
    <xf numFmtId="167" fontId="9" fillId="4" borderId="1" xfId="3" applyNumberFormat="1"/>
    <xf numFmtId="0" fontId="5" fillId="2" borderId="0" xfId="0" applyFont="1" applyFill="1"/>
    <xf numFmtId="0" fontId="13" fillId="2" borderId="0" xfId="0" applyFont="1" applyFill="1" applyAlignment="1">
      <alignment horizontal="left" vertical="center" wrapText="1"/>
    </xf>
  </cellXfs>
  <cellStyles count="4">
    <cellStyle name="Calculation" xfId="3" builtinId="22"/>
    <cellStyle name="Input" xfId="1" builtinId="20"/>
    <cellStyle name="Normal" xfId="0" builtinId="0"/>
    <cellStyle name="Output" xfId="2" builtinId="21"/>
  </cellStyles>
  <dxfs count="4">
    <dxf>
      <alignment horizontal="general" vertical="center" textRotation="0" wrapText="0" indent="0" justifyLastLine="0" shrinkToFit="0" readingOrder="0"/>
    </dxf>
    <dxf>
      <alignment horizontal="general" vertical="center" textRotation="0" wrapText="0" indent="0" justifyLastLine="0" shrinkToFit="0" readingOrder="0"/>
    </dxf>
    <dxf>
      <alignment horizontal="general" vertical="center" textRotation="0" wrapText="0" indent="0" justifyLastLine="0" shrinkToFit="0" readingOrder="0"/>
    </dxf>
    <dxf>
      <alignment horizontal="general" vertical="center" textRotation="0" wrapText="0" indent="0" justifyLastLine="0" shrinkToFit="0" readingOrder="0"/>
    </dxf>
  </dxfs>
  <tableStyles count="0" defaultTableStyle="TableStyleMedium2" defaultPivotStyle="PivotStyleLight16"/>
  <colors>
    <mruColors>
      <color rgb="FF4CBFA5"/>
      <color rgb="FFFAEF7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580570</xdr:colOff>
      <xdr:row>0</xdr:row>
      <xdr:rowOff>197757</xdr:rowOff>
    </xdr:from>
    <xdr:to>
      <xdr:col>11</xdr:col>
      <xdr:colOff>462477</xdr:colOff>
      <xdr:row>2</xdr:row>
      <xdr:rowOff>89759</xdr:rowOff>
    </xdr:to>
    <xdr:pic>
      <xdr:nvPicPr>
        <xdr:cNvPr id="2" name="Picture 1">
          <a:extLst>
            <a:ext uri="{FF2B5EF4-FFF2-40B4-BE49-F238E27FC236}">
              <a16:creationId xmlns:a16="http://schemas.microsoft.com/office/drawing/2014/main" id="{DEB78F57-5E6A-4E51-A31E-9E07BC54E6E6}"/>
            </a:ext>
          </a:extLst>
        </xdr:cNvPr>
        <xdr:cNvPicPr>
          <a:picLocks noChangeAspect="1"/>
        </xdr:cNvPicPr>
      </xdr:nvPicPr>
      <xdr:blipFill>
        <a:blip xmlns:r="http://schemas.openxmlformats.org/officeDocument/2006/relationships" r:embed="rId1"/>
        <a:stretch>
          <a:fillRect/>
        </a:stretch>
      </xdr:blipFill>
      <xdr:spPr>
        <a:xfrm>
          <a:off x="8645070" y="197757"/>
          <a:ext cx="2739407" cy="372788"/>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BADAA2C-0804-4BE5-9A95-7CF97282E0CB}" name="Models" displayName="Models" ref="A3:B14" totalsRowShown="0" headerRowDxfId="3" dataDxfId="2">
  <autoFilter ref="A3:B14" xr:uid="{1BB253C2-D142-4B99-BA01-98A2B5C2C23F}"/>
  <tableColumns count="2">
    <tableColumn id="1" xr3:uid="{2EC2BF63-1204-4C68-B45E-682626100817}" name="Usable Capacity" dataDxfId="1"/>
    <tableColumn id="2" xr3:uid="{2B326264-8F75-4259-B6C3-4A45E6FDBD1D}" name="Model" dataDxfId="0"/>
  </tableColumns>
  <tableStyleInfo name="TableStyleMedium2" showFirstColumn="0" showLastColumn="0" showRowStripes="1" showColumnStripes="0"/>
</table>
</file>

<file path=xl/theme/theme1.xml><?xml version="1.0" encoding="utf-8"?>
<a:theme xmlns:a="http://schemas.openxmlformats.org/drawingml/2006/main" name="Arcserve Theme">
  <a:themeElements>
    <a:clrScheme name="Arcserve 2018">
      <a:dk1>
        <a:srgbClr val="000000"/>
      </a:dk1>
      <a:lt1>
        <a:srgbClr val="FFFFFF"/>
      </a:lt1>
      <a:dk2>
        <a:srgbClr val="00686C"/>
      </a:dk2>
      <a:lt2>
        <a:srgbClr val="F0F0F0"/>
      </a:lt2>
      <a:accent1>
        <a:srgbClr val="50E3C2"/>
      </a:accent1>
      <a:accent2>
        <a:srgbClr val="3B3068"/>
      </a:accent2>
      <a:accent3>
        <a:srgbClr val="F8E71C"/>
      </a:accent3>
      <a:accent4>
        <a:srgbClr val="30A78B"/>
      </a:accent4>
      <a:accent5>
        <a:srgbClr val="F59A5D"/>
      </a:accent5>
      <a:accent6>
        <a:srgbClr val="6D43F0"/>
      </a:accent6>
      <a:hlink>
        <a:srgbClr val="6D43F0"/>
      </a:hlink>
      <a:folHlink>
        <a:srgbClr val="3B3068"/>
      </a:folHlink>
    </a:clrScheme>
    <a:fontScheme name="Arial">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Arcserve-Presentation-Template-16x9-en-181016.pptx" id="{DCBAB55F-BADE-4357-AA03-792D348C5A4A}" vid="{B801CAA0-9280-4C6B-913A-6F622EFC4132}"/>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EDC17-5AD3-4510-A454-2933EB2688A3}">
  <sheetPr>
    <pageSetUpPr fitToPage="1"/>
  </sheetPr>
  <dimension ref="A1:L27"/>
  <sheetViews>
    <sheetView tabSelected="1" zoomScaleNormal="100" workbookViewId="0">
      <selection activeCell="B1" sqref="B1:C1"/>
    </sheetView>
  </sheetViews>
  <sheetFormatPr defaultRowHeight="14" x14ac:dyDescent="0.3"/>
  <cols>
    <col min="1" max="1" width="5" customWidth="1"/>
    <col min="2" max="2" width="50.83203125" customWidth="1"/>
    <col min="3" max="8" width="10" customWidth="1"/>
    <col min="9" max="12" width="9.1640625" customWidth="1"/>
  </cols>
  <sheetData>
    <row r="1" spans="1:12" s="1" customFormat="1" ht="20" x14ac:dyDescent="0.4">
      <c r="A1" s="4"/>
      <c r="B1" s="21" t="s">
        <v>55</v>
      </c>
      <c r="C1" s="21"/>
      <c r="D1" s="4"/>
      <c r="E1" s="4"/>
      <c r="F1" s="4"/>
      <c r="G1" s="4"/>
      <c r="H1" s="4"/>
      <c r="I1" s="4"/>
      <c r="J1" s="4"/>
      <c r="K1" s="4"/>
      <c r="L1" s="4"/>
    </row>
    <row r="2" spans="1:12" ht="18" x14ac:dyDescent="0.4">
      <c r="A2" s="3"/>
      <c r="B2" s="3"/>
      <c r="C2" s="3"/>
      <c r="D2" s="3"/>
      <c r="E2" s="3"/>
      <c r="F2" s="3"/>
      <c r="G2" s="3"/>
      <c r="H2" s="3"/>
      <c r="I2" s="4"/>
      <c r="J2" s="4"/>
      <c r="K2" s="4"/>
      <c r="L2" s="4"/>
    </row>
    <row r="3" spans="1:12" ht="18" x14ac:dyDescent="0.4">
      <c r="A3" s="3"/>
      <c r="B3" s="5" t="s">
        <v>0</v>
      </c>
      <c r="C3" s="3"/>
      <c r="D3" s="3"/>
      <c r="E3" s="3"/>
      <c r="F3" s="3"/>
      <c r="G3" s="3"/>
      <c r="H3" s="3"/>
      <c r="I3" s="4"/>
      <c r="J3" s="4"/>
      <c r="K3" s="4"/>
      <c r="L3" s="4"/>
    </row>
    <row r="4" spans="1:12" ht="18" x14ac:dyDescent="0.4">
      <c r="A4" s="3"/>
      <c r="B4" s="3"/>
      <c r="C4" s="3"/>
      <c r="D4" s="3"/>
      <c r="E4" s="3"/>
      <c r="F4" s="3"/>
      <c r="G4" s="3"/>
      <c r="H4" s="3"/>
      <c r="I4" s="4"/>
      <c r="J4" s="4"/>
      <c r="K4" s="4"/>
      <c r="L4" s="4"/>
    </row>
    <row r="5" spans="1:12" s="9" customFormat="1" ht="18" x14ac:dyDescent="0.4">
      <c r="A5" s="11"/>
      <c r="B5" s="9" t="s">
        <v>39</v>
      </c>
      <c r="C5" s="12">
        <v>0.42</v>
      </c>
      <c r="E5" s="9" t="s">
        <v>41</v>
      </c>
      <c r="H5"/>
      <c r="L5" s="4"/>
    </row>
    <row r="6" spans="1:12" s="9" customFormat="1" ht="18" x14ac:dyDescent="0.4">
      <c r="A6" s="11"/>
      <c r="B6" s="9" t="s">
        <v>40</v>
      </c>
      <c r="C6" s="13">
        <v>0.02</v>
      </c>
      <c r="E6" s="9" t="s">
        <v>42</v>
      </c>
      <c r="H6"/>
      <c r="L6" s="4"/>
    </row>
    <row r="7" spans="1:12" s="9" customFormat="1" ht="18" x14ac:dyDescent="0.4">
      <c r="A7" s="11"/>
      <c r="B7" s="9" t="s">
        <v>38</v>
      </c>
      <c r="C7" s="12">
        <v>0.66</v>
      </c>
      <c r="D7" s="14">
        <f>IF(DedupRatioInput&lt;1,ROUND(1/(1-DedupRatioInput),0),DedupRatioInput)</f>
        <v>3</v>
      </c>
      <c r="E7" s="9" t="s">
        <v>43</v>
      </c>
      <c r="H7"/>
      <c r="L7" s="4"/>
    </row>
    <row r="8" spans="1:12" s="9" customFormat="1" ht="18" x14ac:dyDescent="0.4">
      <c r="A8" s="11"/>
      <c r="B8" s="9" t="s">
        <v>8</v>
      </c>
      <c r="C8" s="15">
        <v>12</v>
      </c>
      <c r="E8" s="9" t="s">
        <v>9</v>
      </c>
      <c r="H8"/>
      <c r="L8" s="4"/>
    </row>
    <row r="9" spans="1:12" s="9" customFormat="1" ht="18" x14ac:dyDescent="0.4">
      <c r="A9" s="11"/>
      <c r="B9" s="9" t="s">
        <v>7</v>
      </c>
      <c r="C9" s="15">
        <v>4</v>
      </c>
      <c r="E9" s="9" t="s">
        <v>49</v>
      </c>
      <c r="H9"/>
      <c r="L9" s="4"/>
    </row>
    <row r="10" spans="1:12" s="9" customFormat="1" ht="18" x14ac:dyDescent="0.4">
      <c r="A10" s="11"/>
      <c r="B10" s="9" t="s">
        <v>33</v>
      </c>
      <c r="C10" s="17">
        <v>14</v>
      </c>
      <c r="E10" s="9" t="s">
        <v>50</v>
      </c>
      <c r="H10"/>
      <c r="L10" s="4"/>
    </row>
    <row r="11" spans="1:12" s="9" customFormat="1" ht="18" x14ac:dyDescent="0.4">
      <c r="A11" s="11"/>
      <c r="H11"/>
      <c r="L11" s="4"/>
    </row>
    <row r="12" spans="1:12" ht="18" x14ac:dyDescent="0.4">
      <c r="A12" s="2"/>
      <c r="C12" t="s">
        <v>34</v>
      </c>
      <c r="D12" t="s">
        <v>2</v>
      </c>
      <c r="E12" t="s">
        <v>3</v>
      </c>
      <c r="F12" t="s">
        <v>4</v>
      </c>
      <c r="G12" t="s">
        <v>5</v>
      </c>
      <c r="H12" t="s">
        <v>6</v>
      </c>
      <c r="L12" s="4"/>
    </row>
    <row r="13" spans="1:12" ht="18" x14ac:dyDescent="0.4">
      <c r="A13" s="2"/>
      <c r="B13" s="9" t="s">
        <v>44</v>
      </c>
      <c r="C13" s="7">
        <f>T1Data</f>
        <v>14</v>
      </c>
      <c r="D13" s="7">
        <f t="shared" ref="D13:H13" si="0">C13*(1+DataGrowth)</f>
        <v>19.88</v>
      </c>
      <c r="E13" s="7">
        <f t="shared" si="0"/>
        <v>28.229599999999998</v>
      </c>
      <c r="F13" s="7">
        <f t="shared" si="0"/>
        <v>40.086031999999996</v>
      </c>
      <c r="G13" s="7">
        <f t="shared" si="0"/>
        <v>56.922165439999993</v>
      </c>
      <c r="H13" s="7">
        <f t="shared" si="0"/>
        <v>80.829474924799982</v>
      </c>
      <c r="L13" s="4"/>
    </row>
    <row r="14" spans="1:12" ht="18" x14ac:dyDescent="0.4">
      <c r="A14" s="2"/>
      <c r="B14" s="9" t="s">
        <v>45</v>
      </c>
      <c r="C14" s="7">
        <f t="shared" ref="C14:H14" si="1">C13*(1+DailyDataChange*DailyRP+WeeklyRP*WeeklyDataChange+OnSiteRetention*MonthlyDataChange)-(T1Servers-1)*OSSize</f>
        <v>49.960000000000008</v>
      </c>
      <c r="D14" s="7">
        <f t="shared" si="1"/>
        <v>71.069200000000009</v>
      </c>
      <c r="E14" s="7">
        <f t="shared" si="1"/>
        <v>101.044264</v>
      </c>
      <c r="F14" s="7">
        <f t="shared" si="1"/>
        <v>143.60885488</v>
      </c>
      <c r="G14" s="7">
        <f t="shared" si="1"/>
        <v>204.05057392959998</v>
      </c>
      <c r="H14" s="7">
        <f t="shared" si="1"/>
        <v>289.87781498003193</v>
      </c>
      <c r="L14" s="4"/>
    </row>
    <row r="15" spans="1:12" ht="18" x14ac:dyDescent="0.4">
      <c r="A15" s="2"/>
      <c r="B15" s="9" t="s">
        <v>46</v>
      </c>
      <c r="C15" s="7">
        <f t="shared" ref="C15:H15" si="2">C14/DedupRatio+C14*0.1</f>
        <v>21.649333333333338</v>
      </c>
      <c r="D15" s="7">
        <f t="shared" si="2"/>
        <v>30.796653333333339</v>
      </c>
      <c r="E15" s="7">
        <f t="shared" si="2"/>
        <v>43.785847733333334</v>
      </c>
      <c r="F15" s="7">
        <f t="shared" si="2"/>
        <v>62.230503781333333</v>
      </c>
      <c r="G15" s="7">
        <f t="shared" si="2"/>
        <v>88.421915369493334</v>
      </c>
      <c r="H15" s="7">
        <f t="shared" si="2"/>
        <v>125.61371982468052</v>
      </c>
      <c r="L15" s="4"/>
    </row>
    <row r="16" spans="1:12" ht="18" x14ac:dyDescent="0.4">
      <c r="A16" s="2"/>
      <c r="B16" s="9" t="s">
        <v>53</v>
      </c>
      <c r="C16" s="19">
        <v>0</v>
      </c>
      <c r="D16" s="20">
        <f t="shared" ref="D16:D17" si="3">C16*(1+DataGrowth)</f>
        <v>0</v>
      </c>
      <c r="E16" s="20">
        <f t="shared" ref="E16" si="4">D16*(1+DataGrowth)</f>
        <v>0</v>
      </c>
      <c r="F16" s="20">
        <f t="shared" ref="F16" si="5">E16*(1+DataGrowth)</f>
        <v>0</v>
      </c>
      <c r="G16" s="20">
        <f t="shared" ref="G16" si="6">F16*(1+DataGrowth)</f>
        <v>0</v>
      </c>
      <c r="H16" s="20">
        <f t="shared" ref="H16" si="7">G16*(1+DataGrowth)</f>
        <v>0</v>
      </c>
      <c r="L16" s="4"/>
    </row>
    <row r="17" spans="1:12" ht="18" x14ac:dyDescent="0.4">
      <c r="A17" s="2"/>
      <c r="B17" s="9" t="s">
        <v>51</v>
      </c>
      <c r="C17" s="19">
        <v>0</v>
      </c>
      <c r="D17" s="20">
        <f t="shared" si="3"/>
        <v>0</v>
      </c>
      <c r="E17" s="20">
        <f t="shared" ref="E17:E18" si="8">D17*(1+DataGrowth)</f>
        <v>0</v>
      </c>
      <c r="F17" s="20">
        <f t="shared" ref="F17:F18" si="9">E17*(1+DataGrowth)</f>
        <v>0</v>
      </c>
      <c r="G17" s="20">
        <f t="shared" ref="G17:G18" si="10">F17*(1+DataGrowth)</f>
        <v>0</v>
      </c>
      <c r="H17" s="20">
        <f t="shared" ref="H17:H18" si="11">G17*(1+DataGrowth)</f>
        <v>0</v>
      </c>
      <c r="L17" s="4"/>
    </row>
    <row r="18" spans="1:12" ht="18" x14ac:dyDescent="0.4">
      <c r="A18" s="2"/>
      <c r="B18" s="9" t="s">
        <v>52</v>
      </c>
      <c r="C18" s="19">
        <v>0</v>
      </c>
      <c r="D18" s="20">
        <f t="shared" ref="D18" si="12">C18*(1+DataGrowth)</f>
        <v>0</v>
      </c>
      <c r="E18" s="20">
        <f t="shared" si="8"/>
        <v>0</v>
      </c>
      <c r="F18" s="20">
        <f t="shared" si="9"/>
        <v>0</v>
      </c>
      <c r="G18" s="20">
        <f t="shared" si="10"/>
        <v>0</v>
      </c>
      <c r="H18" s="20">
        <f t="shared" si="11"/>
        <v>0</v>
      </c>
      <c r="L18" s="4"/>
    </row>
    <row r="19" spans="1:12" ht="18" x14ac:dyDescent="0.4">
      <c r="A19" s="2"/>
      <c r="B19" s="9" t="s">
        <v>47</v>
      </c>
      <c r="C19" s="7">
        <f>SUM(C15:C18)</f>
        <v>21.649333333333338</v>
      </c>
      <c r="D19" s="7">
        <f t="shared" ref="D19:H19" si="13">SUM(D15:D18)</f>
        <v>30.796653333333339</v>
      </c>
      <c r="E19" s="7">
        <f t="shared" si="13"/>
        <v>43.785847733333334</v>
      </c>
      <c r="F19" s="7">
        <f t="shared" si="13"/>
        <v>62.230503781333333</v>
      </c>
      <c r="G19" s="7">
        <f t="shared" si="13"/>
        <v>88.421915369493334</v>
      </c>
      <c r="H19" s="7">
        <f t="shared" si="13"/>
        <v>125.61371982468052</v>
      </c>
      <c r="L19" s="4"/>
    </row>
    <row r="20" spans="1:12" ht="18" x14ac:dyDescent="0.4">
      <c r="A20" s="2"/>
      <c r="L20" s="4"/>
    </row>
    <row r="21" spans="1:12" ht="18" x14ac:dyDescent="0.4">
      <c r="A21" s="2"/>
      <c r="B21" s="6" t="s">
        <v>10</v>
      </c>
      <c r="L21" s="4"/>
    </row>
    <row r="22" spans="1:12" ht="18" x14ac:dyDescent="0.4">
      <c r="A22" s="2"/>
      <c r="B22" s="6"/>
      <c r="C22" t="s">
        <v>1</v>
      </c>
      <c r="D22" t="s">
        <v>2</v>
      </c>
      <c r="E22" t="s">
        <v>3</v>
      </c>
      <c r="F22" t="s">
        <v>4</v>
      </c>
      <c r="G22" t="s">
        <v>5</v>
      </c>
      <c r="H22" t="s">
        <v>6</v>
      </c>
      <c r="L22" s="4"/>
    </row>
    <row r="23" spans="1:12" ht="18" x14ac:dyDescent="0.4">
      <c r="A23" s="2"/>
      <c r="B23" t="s">
        <v>13</v>
      </c>
      <c r="C23" s="8">
        <f>CEILING(C$19*1.1/MAX(Models[Usable Capacity]),1)</f>
        <v>1</v>
      </c>
      <c r="D23" s="8">
        <f>CEILING(D$19*1.1/MAX(Models[Usable Capacity]),1)</f>
        <v>1</v>
      </c>
      <c r="E23" s="8">
        <f>CEILING(E$19*1.1/MAX(Models[Usable Capacity]),1)</f>
        <v>1</v>
      </c>
      <c r="F23" s="8">
        <f>CEILING(F$19*1.1/MAX(Models[Usable Capacity]),1)</f>
        <v>1</v>
      </c>
      <c r="G23" s="8">
        <f>CEILING(G$19*1.1/MAX(Models[Usable Capacity]),1)</f>
        <v>1</v>
      </c>
      <c r="H23" s="8">
        <f>CEILING(H$19*1.1/MAX(Models[Usable Capacity]),1)</f>
        <v>1</v>
      </c>
      <c r="L23" s="4"/>
    </row>
    <row r="24" spans="1:12" ht="22.5" customHeight="1" x14ac:dyDescent="0.4">
      <c r="A24" s="2"/>
      <c r="B24" s="9" t="s">
        <v>26</v>
      </c>
      <c r="C24" s="10" t="str">
        <f>VLOOKUP(_xlfn.MINIFS(Models[Usable Capacity],Models[Usable Capacity],_xlfn.CONCAT("&gt;",1.1*C19/C23)),Models[],2,FALSE)</f>
        <v>9072DR</v>
      </c>
      <c r="D24" s="10" t="str">
        <f>VLOOKUP(_xlfn.MINIFS(Models[Usable Capacity],Models[Usable Capacity],_xlfn.CONCAT("&gt;",1.1*D19/D23)),Models[],2,FALSE)</f>
        <v>9144DR</v>
      </c>
      <c r="E24" s="10" t="str">
        <f>VLOOKUP(_xlfn.MINIFS(Models[Usable Capacity],Models[Usable Capacity],_xlfn.CONCAT("&gt;",1.1*E19/E23)),Models[],2,FALSE)</f>
        <v>9192DR</v>
      </c>
      <c r="F24" s="10" t="str">
        <f>VLOOKUP(_xlfn.MINIFS(Models[Usable Capacity],Models[Usable Capacity],_xlfn.CONCAT("&gt;",1.1*F19/F23)),Models[],2,FALSE)</f>
        <v>9240DR</v>
      </c>
      <c r="G24" s="10" t="str">
        <f>VLOOKUP(_xlfn.MINIFS(Models[Usable Capacity],Models[Usable Capacity],_xlfn.CONCAT("&gt;",1.1*G19/G23)),Models[],2,FALSE)</f>
        <v>9360DR</v>
      </c>
      <c r="H24" s="10" t="str">
        <f>VLOOKUP(_xlfn.MINIFS(Models[Usable Capacity],Models[Usable Capacity],_xlfn.CONCAT("&gt;",1.1*H19/H23)),Models[],2,FALSE)</f>
        <v>9504DR</v>
      </c>
      <c r="L24" s="4"/>
    </row>
    <row r="25" spans="1:12" ht="18" x14ac:dyDescent="0.4">
      <c r="A25" s="2"/>
      <c r="L25" s="4"/>
    </row>
    <row r="26" spans="1:12" ht="18" x14ac:dyDescent="0.4">
      <c r="A26" s="2"/>
      <c r="L26" s="4"/>
    </row>
    <row r="27" spans="1:12" s="9" customFormat="1" ht="41" customHeight="1" x14ac:dyDescent="0.4">
      <c r="A27" s="11"/>
      <c r="B27" s="22" t="s">
        <v>54</v>
      </c>
      <c r="C27" s="22"/>
      <c r="D27" s="22"/>
      <c r="E27" s="22"/>
      <c r="F27" s="22"/>
      <c r="G27" s="22"/>
      <c r="H27" s="22"/>
      <c r="I27" s="22"/>
      <c r="J27" s="22"/>
      <c r="K27" s="22"/>
      <c r="L27" s="4"/>
    </row>
  </sheetData>
  <mergeCells count="2">
    <mergeCell ref="B1:C1"/>
    <mergeCell ref="B27:K27"/>
  </mergeCells>
  <pageMargins left="0.25" right="0.25" top="0.75" bottom="0.75" header="0.3" footer="0.3"/>
  <pageSetup scale="81" orientation="landscape"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CE7FD8-4ED5-4196-85EB-5DEBC9689589}">
  <dimension ref="A1:D21"/>
  <sheetViews>
    <sheetView topLeftCell="A10" workbookViewId="0">
      <selection activeCell="D21" sqref="D21"/>
    </sheetView>
  </sheetViews>
  <sheetFormatPr defaultRowHeight="14" x14ac:dyDescent="0.3"/>
  <cols>
    <col min="1" max="1" width="22.9140625" bestFit="1" customWidth="1"/>
    <col min="2" max="2" width="11.4140625" customWidth="1"/>
    <col min="3" max="3" width="17.4140625" bestFit="1" customWidth="1"/>
    <col min="4" max="4" width="12" customWidth="1"/>
    <col min="5" max="5" width="16.33203125" customWidth="1"/>
    <col min="6" max="6" width="13.5" bestFit="1" customWidth="1"/>
    <col min="7" max="7" width="13.9140625" bestFit="1" customWidth="1"/>
  </cols>
  <sheetData>
    <row r="1" spans="1:4" s="9" customFormat="1" ht="18.5" customHeight="1" x14ac:dyDescent="0.3">
      <c r="A1" s="9" t="s">
        <v>12</v>
      </c>
    </row>
    <row r="2" spans="1:4" s="9" customFormat="1" ht="18.5" customHeight="1" x14ac:dyDescent="0.3"/>
    <row r="3" spans="1:4" s="9" customFormat="1" ht="18.5" customHeight="1" x14ac:dyDescent="0.3">
      <c r="A3" s="9" t="s">
        <v>14</v>
      </c>
      <c r="B3" s="9" t="s">
        <v>11</v>
      </c>
    </row>
    <row r="4" spans="1:4" s="9" customFormat="1" ht="18.5" customHeight="1" x14ac:dyDescent="0.3">
      <c r="A4" s="9">
        <v>4</v>
      </c>
      <c r="B4" s="16" t="s">
        <v>23</v>
      </c>
    </row>
    <row r="5" spans="1:4" s="9" customFormat="1" ht="18.5" customHeight="1" x14ac:dyDescent="0.3">
      <c r="A5" s="9">
        <v>8</v>
      </c>
      <c r="B5" s="16" t="s">
        <v>24</v>
      </c>
    </row>
    <row r="6" spans="1:4" s="9" customFormat="1" ht="18.5" customHeight="1" x14ac:dyDescent="0.3">
      <c r="A6" s="9">
        <v>16</v>
      </c>
      <c r="B6" s="16" t="s">
        <v>25</v>
      </c>
    </row>
    <row r="7" spans="1:4" s="9" customFormat="1" ht="18.5" customHeight="1" x14ac:dyDescent="0.3">
      <c r="A7" s="9">
        <v>24</v>
      </c>
      <c r="B7" s="9" t="s">
        <v>15</v>
      </c>
    </row>
    <row r="8" spans="1:4" s="9" customFormat="1" ht="18.5" customHeight="1" x14ac:dyDescent="0.3">
      <c r="A8" s="9">
        <v>32</v>
      </c>
      <c r="B8" s="9" t="s">
        <v>16</v>
      </c>
    </row>
    <row r="9" spans="1:4" s="9" customFormat="1" ht="18.5" customHeight="1" x14ac:dyDescent="0.3">
      <c r="A9" s="9">
        <v>48</v>
      </c>
      <c r="B9" s="9" t="s">
        <v>17</v>
      </c>
    </row>
    <row r="10" spans="1:4" s="9" customFormat="1" ht="18.5" customHeight="1" x14ac:dyDescent="0.3">
      <c r="A10" s="9">
        <v>64</v>
      </c>
      <c r="B10" s="9" t="s">
        <v>18</v>
      </c>
    </row>
    <row r="11" spans="1:4" s="9" customFormat="1" ht="18.5" customHeight="1" x14ac:dyDescent="0.3">
      <c r="A11" s="9">
        <v>80</v>
      </c>
      <c r="B11" s="9" t="s">
        <v>19</v>
      </c>
    </row>
    <row r="12" spans="1:4" s="9" customFormat="1" ht="18.5" customHeight="1" x14ac:dyDescent="0.3">
      <c r="A12" s="9">
        <v>96</v>
      </c>
      <c r="B12" s="9" t="s">
        <v>20</v>
      </c>
    </row>
    <row r="13" spans="1:4" s="9" customFormat="1" ht="18.5" customHeight="1" x14ac:dyDescent="0.3">
      <c r="A13" s="9">
        <v>120</v>
      </c>
      <c r="B13" s="9" t="s">
        <v>21</v>
      </c>
    </row>
    <row r="14" spans="1:4" s="9" customFormat="1" ht="18.5" customHeight="1" x14ac:dyDescent="0.3">
      <c r="A14" s="9">
        <v>168</v>
      </c>
      <c r="B14" s="9" t="s">
        <v>22</v>
      </c>
    </row>
    <row r="15" spans="1:4" s="9" customFormat="1" ht="18.5" customHeight="1" x14ac:dyDescent="0.3"/>
    <row r="16" spans="1:4" s="9" customFormat="1" ht="18.5" customHeight="1" x14ac:dyDescent="0.3">
      <c r="A16" s="9" t="s">
        <v>27</v>
      </c>
      <c r="B16" s="18">
        <v>0.1</v>
      </c>
      <c r="D16" s="9" t="s">
        <v>28</v>
      </c>
    </row>
    <row r="17" spans="1:4" s="9" customFormat="1" ht="18.5" customHeight="1" x14ac:dyDescent="0.3">
      <c r="A17" s="9" t="s">
        <v>29</v>
      </c>
      <c r="B17" s="15">
        <v>7</v>
      </c>
      <c r="D17" s="9" t="s">
        <v>30</v>
      </c>
    </row>
    <row r="18" spans="1:4" s="9" customFormat="1" ht="18.5" customHeight="1" x14ac:dyDescent="0.3">
      <c r="A18" s="9" t="s">
        <v>31</v>
      </c>
      <c r="B18" s="15">
        <v>5</v>
      </c>
      <c r="D18" s="9" t="s">
        <v>32</v>
      </c>
    </row>
    <row r="19" spans="1:4" s="9" customFormat="1" ht="18.5" customHeight="1" x14ac:dyDescent="0.3">
      <c r="A19" s="9" t="s">
        <v>35</v>
      </c>
      <c r="B19" s="13">
        <f>DailyDataChange*3.5</f>
        <v>7.0000000000000007E-2</v>
      </c>
      <c r="D19" s="9" t="s">
        <v>37</v>
      </c>
    </row>
    <row r="20" spans="1:4" s="9" customFormat="1" ht="18.5" customHeight="1" x14ac:dyDescent="0.3">
      <c r="A20" s="9" t="s">
        <v>36</v>
      </c>
      <c r="B20" s="13">
        <f>B19*2.5</f>
        <v>0.17500000000000002</v>
      </c>
      <c r="D20" s="9" t="s">
        <v>48</v>
      </c>
    </row>
    <row r="21" spans="1:4" s="9" customFormat="1" ht="18.5" customHeight="1" x14ac:dyDescent="0.3"/>
  </sheetData>
  <pageMargins left="0.7" right="0.7" top="0.75" bottom="0.75" header="0.3" footer="0.3"/>
  <pageSetup orientation="portrait" r:id="rId1"/>
  <legacy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LikesCount xmlns="http://schemas.microsoft.com/sharepoint/v3" xsi:nil="true"/>
    <Ratings xmlns="http://schemas.microsoft.com/sharepoint/v3" xsi:nil="true"/>
    <LikedBy xmlns="http://schemas.microsoft.com/sharepoint/v3">
      <UserInfo>
        <DisplayName/>
        <AccountId xsi:nil="true"/>
        <AccountType/>
      </UserInfo>
    </LikedBy>
    <Classification xmlns="78bfb252-ff69-4158-8a11-e823d15191e4" xsi:nil="true"/>
    <RatedBy xmlns="http://schemas.microsoft.com/sharepoint/v3">
      <UserInfo>
        <DisplayName/>
        <AccountId xsi:nil="true"/>
        <AccountType/>
      </UserInfo>
    </RatedBy>
    <IconOverlay xmlns="http://schemas.microsoft.com/sharepoint/v4" xsi:nil="true"/>
    <Subcategory xmlns="78bfb252-ff69-4158-8a11-e823d15191e4">Arcserve UDP</Subcategory>
    <Target_x0020_Audiences xmlns="78bfb252-ff69-4158-8a11-e823d15191e4" xsi:nil="true"/>
    <Stage xmlns="78bfb252-ff69-4158-8a11-e823d15191e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F41A186754E4F47B5902FF6EB078413" ma:contentTypeVersion="17" ma:contentTypeDescription="Create a new document." ma:contentTypeScope="" ma:versionID="e853b53abe68b94a408c725eafaf37fd">
  <xsd:schema xmlns:xsd="http://www.w3.org/2001/XMLSchema" xmlns:xs="http://www.w3.org/2001/XMLSchema" xmlns:p="http://schemas.microsoft.com/office/2006/metadata/properties" xmlns:ns1="http://schemas.microsoft.com/sharepoint/v3" xmlns:ns2="4b1fed62-d629-48f5-b70a-8f3323dce37d" xmlns:ns3="78bfb252-ff69-4158-8a11-e823d15191e4" xmlns:ns4="http://schemas.microsoft.com/sharepoint/v4" targetNamespace="http://schemas.microsoft.com/office/2006/metadata/properties" ma:root="true" ma:fieldsID="9bfa2854ece50ac7ef38b56a9e0d92f8" ns1:_="" ns2:_="" ns3:_="" ns4:_="">
    <xsd:import namespace="http://schemas.microsoft.com/sharepoint/v3"/>
    <xsd:import namespace="4b1fed62-d629-48f5-b70a-8f3323dce37d"/>
    <xsd:import namespace="78bfb252-ff69-4158-8a11-e823d15191e4"/>
    <xsd:import namespace="http://schemas.microsoft.com/sharepoint/v4"/>
    <xsd:element name="properties">
      <xsd:complexType>
        <xsd:sequence>
          <xsd:element name="documentManagement">
            <xsd:complexType>
              <xsd:all>
                <xsd:element ref="ns1:PublishingStartDate" minOccurs="0"/>
                <xsd:element ref="ns1:PublishingExpirationDate" minOccurs="0"/>
                <xsd:element ref="ns1:AverageRating" minOccurs="0"/>
                <xsd:element ref="ns1:RatingCount" minOccurs="0"/>
                <xsd:element ref="ns1:RatedBy" minOccurs="0"/>
                <xsd:element ref="ns1:Ratings" minOccurs="0"/>
                <xsd:element ref="ns1:LikesCount" minOccurs="0"/>
                <xsd:element ref="ns1:LikedBy" minOccurs="0"/>
                <xsd:element ref="ns2:SharedWithUsers" minOccurs="0"/>
                <xsd:element ref="ns2:SharedWithDetails" minOccurs="0"/>
                <xsd:element ref="ns3:Classification" minOccurs="0"/>
                <xsd:element ref="ns3:Target_x0020_Audiences" minOccurs="0"/>
                <xsd:element ref="ns3:Subcategory" minOccurs="0"/>
                <xsd:element ref="ns4:IconOverlay" minOccurs="0"/>
                <xsd:element ref="ns3:MediaServiceMetadata" minOccurs="0"/>
                <xsd:element ref="ns3:MediaServiceFastMetadata" minOccurs="0"/>
                <xsd:element ref="ns3:MediaServiceAutoTags" minOccurs="0"/>
                <xsd:element ref="ns3:Stag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element name="AverageRating" ma:index="10" nillable="true" ma:displayName="Rating (0-5)" ma:decimals="2" ma:description="Average value of all the ratings that have been submitted" ma:internalName="AverageRating" ma:readOnly="true">
      <xsd:simpleType>
        <xsd:restriction base="dms:Number"/>
      </xsd:simpleType>
    </xsd:element>
    <xsd:element name="RatingCount" ma:index="11" nillable="true" ma:displayName="Number of Ratings" ma:decimals="0" ma:description="Number of ratings submitted" ma:internalName="RatingCount" ma:readOnly="true">
      <xsd:simpleType>
        <xsd:restriction base="dms:Number"/>
      </xsd:simpleType>
    </xsd:element>
    <xsd:element name="RatedBy" ma:index="12" nillable="true" ma:displayName="Rated By" ma:description="Users rated the item." ma:hidden="true" ma:list="UserInfo" ma:internalName="Rat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atings" ma:index="13" nillable="true" ma:displayName="User ratings" ma:description="User ratings for the item" ma:hidden="true" ma:internalName="Ratings">
      <xsd:simpleType>
        <xsd:restriction base="dms:Note"/>
      </xsd:simpleType>
    </xsd:element>
    <xsd:element name="LikesCount" ma:index="14" nillable="true" ma:displayName="Number of Likes" ma:internalName="LikesCount">
      <xsd:simpleType>
        <xsd:restriction base="dms:Unknown"/>
      </xsd:simpleType>
    </xsd:element>
    <xsd:element name="LikedBy" ma:index="15" nillable="true" ma:displayName="Liked By" ma:hidden="true" ma:list="UserInfo" ma:internalName="Lik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4b1fed62-d629-48f5-b70a-8f3323dce37d" elementFormDefault="qualified">
    <xsd:import namespace="http://schemas.microsoft.com/office/2006/documentManagement/types"/>
    <xsd:import namespace="http://schemas.microsoft.com/office/infopath/2007/PartnerControls"/>
    <xsd:element name="SharedWithUsers" ma:index="16"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8bfb252-ff69-4158-8a11-e823d15191e4" elementFormDefault="qualified">
    <xsd:import namespace="http://schemas.microsoft.com/office/2006/documentManagement/types"/>
    <xsd:import namespace="http://schemas.microsoft.com/office/infopath/2007/PartnerControls"/>
    <xsd:element name="Classification" ma:index="18" nillable="true" ma:displayName="Classification" ma:default="Remove" ma:format="Dropdown" ma:internalName="Classification">
      <xsd:simpleType>
        <xsd:restriction base="dms:Choice">
          <xsd:enumeration value="Remove"/>
          <xsd:enumeration value="On-Demand Training"/>
          <xsd:enumeration value="Internal Quick Sales Guides"/>
          <xsd:enumeration value="Internal Solution Overviews"/>
          <xsd:enumeration value="Product Roadmap"/>
          <xsd:enumeration value="Sales Playbook"/>
          <xsd:enumeration value="SCORM Summaries"/>
          <xsd:enumeration value="External Quick Sales Guides"/>
          <xsd:enumeration value="Competitive Information"/>
          <xsd:enumeration value="Presentations"/>
          <xsd:enumeration value="Data Sheets"/>
          <xsd:enumeration value="Case Studies"/>
          <xsd:enumeration value="Assessment Tools"/>
          <xsd:enumeration value="Sales Operations"/>
          <xsd:enumeration value="Customer Experience"/>
          <xsd:enumeration value="TT"/>
          <xsd:enumeration value="Wins"/>
          <xsd:enumeration value="Incentive"/>
        </xsd:restriction>
      </xsd:simpleType>
    </xsd:element>
    <xsd:element name="Target_x0020_Audiences" ma:index="19" nillable="true" ma:displayName="Target Audiences" ma:internalName="Target_x0020_Audiences">
      <xsd:simpleType>
        <xsd:restriction base="dms:Unknown"/>
      </xsd:simpleType>
    </xsd:element>
    <xsd:element name="Subcategory" ma:index="20" nillable="true" ma:displayName="Subcategory" ma:default="Remove" ma:description="Marketing material categories" ma:format="Dropdown" ma:internalName="Subcategory">
      <xsd:simpleType>
        <xsd:restriction base="dms:Choice">
          <xsd:enumeration value="Remove"/>
          <xsd:enumeration value="Acronis"/>
          <xsd:enumeration value="Arcserve"/>
          <xsd:enumeration value="Arcserve 101"/>
          <xsd:enumeration value="Arcserve Cloud"/>
          <xsd:enumeration value="Arcserve UDP"/>
          <xsd:enumeration value="ASBU"/>
          <xsd:enumeration value="​​Barracuda"/>
          <xsd:enumeration value="Communications"/>
          <xsd:enumeration value="Commvault"/>
          <xsd:enumeration value="Dell"/>
          <xsd:enumeration value="UDP Appliance"/>
          <xsd:enumeration value="RHA"/>
          <xsd:enumeration value="Multi-Solutions"/>
          <xsd:enumeration value="UDP 7000 Appliance"/>
          <xsd:enumeration value="UDP 8000 Appliance"/>
          <xsd:enumeration value="UDP Archiving"/>
          <xsd:enumeration value="UDP Cloud Direct"/>
          <xsd:enumeration value="Services"/>
          <xsd:enumeration value="Veeam"/>
          <xsd:enumeration value="Unitrends"/>
          <xsd:enumeration value="Veritas"/>
          <xsd:enumeration value="Process Documents"/>
          <xsd:enumeration value="Programs &amp; Promotions"/>
          <xsd:enumeration value="Templates &amp; Forms"/>
          <xsd:enumeration value="Terms &amp; Conditions"/>
          <xsd:enumeration value="Topic-Based"/>
          <xsd:enumeration value="Training &amp; On-boarding"/>
          <xsd:enumeration value="Retention"/>
          <xsd:enumeration value="Support"/>
          <xsd:enumeration value="Salesforce Training"/>
          <xsd:enumeration value="New Hire Onboarding"/>
          <xsd:enumeration value="Progressive Training"/>
          <xsd:enumeration value="LMS"/>
          <xsd:enumeration value="Sales Enablement"/>
          <xsd:enumeration value="Partner Enablement"/>
        </xsd:restriction>
      </xsd:simpleType>
    </xsd:element>
    <xsd:element name="MediaServiceMetadata" ma:index="22" nillable="true" ma:displayName="MediaServiceMetadata" ma:description="" ma:hidden="true" ma:internalName="MediaServiceMetadata" ma:readOnly="true">
      <xsd:simpleType>
        <xsd:restriction base="dms:Note"/>
      </xsd:simpleType>
    </xsd:element>
    <xsd:element name="MediaServiceFastMetadata" ma:index="23" nillable="true" ma:displayName="MediaServiceFastMetadata" ma:description="" ma:hidden="true" ma:internalName="MediaServiceFastMetadata" ma:readOnly="true">
      <xsd:simpleType>
        <xsd:restriction base="dms:Note"/>
      </xsd:simpleType>
    </xsd:element>
    <xsd:element name="MediaServiceAutoTags" ma:index="24" nillable="true" ma:displayName="MediaServiceAutoTags" ma:internalName="MediaServiceAutoTags" ma:readOnly="true">
      <xsd:simpleType>
        <xsd:restriction base="dms:Text"/>
      </xsd:simpleType>
    </xsd:element>
    <xsd:element name="Stage" ma:index="25" nillable="true" ma:displayName="Stage" ma:format="Dropdown" ma:indexed="true" ma:internalName="Stage">
      <xsd:simpleType>
        <xsd:restriction base="dms:Choice">
          <xsd:enumeration value="Discovery"/>
          <xsd:enumeration value="Consideration"/>
          <xsd:enumeration value="Decision"/>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2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21BB5E0-7FF2-4085-8AE0-F1DEBBEC557F}">
  <ds:schemaRefs>
    <ds:schemaRef ds:uri="http://purl.org/dc/dcmitype/"/>
    <ds:schemaRef ds:uri="78bfb252-ff69-4158-8a11-e823d15191e4"/>
    <ds:schemaRef ds:uri="http://purl.org/dc/elements/1.1/"/>
    <ds:schemaRef ds:uri="http://schemas.microsoft.com/office/2006/metadata/properties"/>
    <ds:schemaRef ds:uri="http://schemas.microsoft.com/office/2006/documentManagement/types"/>
    <ds:schemaRef ds:uri="4b1fed62-d629-48f5-b70a-8f3323dce37d"/>
    <ds:schemaRef ds:uri="http://purl.org/dc/terms/"/>
    <ds:schemaRef ds:uri="http://schemas.openxmlformats.org/package/2006/metadata/core-properties"/>
    <ds:schemaRef ds:uri="http://schemas.microsoft.com/office/infopath/2007/PartnerControls"/>
    <ds:schemaRef ds:uri="http://schemas.microsoft.com/sharepoint/v4"/>
    <ds:schemaRef ds:uri="http://schemas.microsoft.com/sharepoint/v3"/>
    <ds:schemaRef ds:uri="http://www.w3.org/XML/1998/namespace"/>
  </ds:schemaRefs>
</ds:datastoreItem>
</file>

<file path=customXml/itemProps2.xml><?xml version="1.0" encoding="utf-8"?>
<ds:datastoreItem xmlns:ds="http://schemas.openxmlformats.org/officeDocument/2006/customXml" ds:itemID="{A068B8AA-086D-4453-B25F-98CADA873663}">
  <ds:schemaRefs>
    <ds:schemaRef ds:uri="http://schemas.microsoft.com/sharepoint/v3/contenttype/forms"/>
  </ds:schemaRefs>
</ds:datastoreItem>
</file>

<file path=customXml/itemProps3.xml><?xml version="1.0" encoding="utf-8"?>
<ds:datastoreItem xmlns:ds="http://schemas.openxmlformats.org/officeDocument/2006/customXml" ds:itemID="{2C3CE88E-3CE1-4D48-9602-F870F5E622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b1fed62-d629-48f5-b70a-8f3323dce37d"/>
    <ds:schemaRef ds:uri="78bfb252-ff69-4158-8a11-e823d15191e4"/>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13</vt:i4>
      </vt:variant>
    </vt:vector>
  </HeadingPairs>
  <TitlesOfParts>
    <vt:vector size="15" baseType="lpstr">
      <vt:lpstr>ApplianceModel</vt:lpstr>
      <vt:lpstr>Lists and Variables</vt:lpstr>
      <vt:lpstr>DailyDataChange</vt:lpstr>
      <vt:lpstr>DailyRP</vt:lpstr>
      <vt:lpstr>DataGrowth</vt:lpstr>
      <vt:lpstr>DedupRatio</vt:lpstr>
      <vt:lpstr>DedupRatioInput</vt:lpstr>
      <vt:lpstr>MonthlyDataChange</vt:lpstr>
      <vt:lpstr>OnSiteRetention</vt:lpstr>
      <vt:lpstr>OSSize</vt:lpstr>
      <vt:lpstr>ApplianceModel!Print_Area</vt:lpstr>
      <vt:lpstr>T1Data</vt:lpstr>
      <vt:lpstr>T1Servers</vt:lpstr>
      <vt:lpstr>WeeklyDataChange</vt:lpstr>
      <vt:lpstr>WeeklyRP</vt:lpstr>
    </vt:vector>
  </TitlesOfParts>
  <Company>Arcserve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Arcserve Appliance Sizing Calculator (Light Edition)</dc:title>
  <dc:subject>Arcserve Appliance</dc:subject>
  <dc:creator>Arcserve</dc:creator>
  <cp:lastModifiedBy>Roguine, Sam</cp:lastModifiedBy>
  <cp:lastPrinted>2019-08-05T20:19:41Z</cp:lastPrinted>
  <dcterms:created xsi:type="dcterms:W3CDTF">2015-04-03T19:16:32Z</dcterms:created>
  <dcterms:modified xsi:type="dcterms:W3CDTF">2019-08-05T20:21:07Z</dcterms:modified>
  <cp:category>Value Actualization Tool</cp:category>
  <cp:contentStatus>190313</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0x010100EF41A186754E4F47B5902FF6EB078413</vt:lpwstr>
  </property>
</Properties>
</file>